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2405" tabRatio="886" activeTab="0"/>
  </bookViews>
  <sheets>
    <sheet name="Прилож 3" sheetId="1" r:id="rId1"/>
  </sheets>
  <definedNames>
    <definedName name="_xlnm.Print_Area" localSheetId="0">'Прилож 3'!$A$1:$K$66</definedName>
  </definedNames>
  <calcPr fullCalcOnLoad="1"/>
</workbook>
</file>

<file path=xl/sharedStrings.xml><?xml version="1.0" encoding="utf-8"?>
<sst xmlns="http://schemas.openxmlformats.org/spreadsheetml/2006/main" count="62" uniqueCount="45">
  <si>
    <t xml:space="preserve"> № п/п</t>
  </si>
  <si>
    <t>Годы реализации</t>
  </si>
  <si>
    <t>ОБ</t>
  </si>
  <si>
    <t>ФБ</t>
  </si>
  <si>
    <t>МБ</t>
  </si>
  <si>
    <t>ВБС</t>
  </si>
  <si>
    <t>Всего</t>
  </si>
  <si>
    <t>1.1.</t>
  </si>
  <si>
    <t>Соисполнители, участники</t>
  </si>
  <si>
    <t>1.</t>
  </si>
  <si>
    <t>2.</t>
  </si>
  <si>
    <t>2.1.</t>
  </si>
  <si>
    <t xml:space="preserve"> Срок выполнения</t>
  </si>
  <si>
    <t>2.2.</t>
  </si>
  <si>
    <t>2.1.1.</t>
  </si>
  <si>
    <t xml:space="preserve"> Ожидаемый конечный результат выполнения основного мероприятия</t>
  </si>
  <si>
    <t>Объемы и источники финансирования (руб., коп.)</t>
  </si>
  <si>
    <t>Ремонт автомобильных дорог общего пользования и междомовых проездов ЗАТО Александровск</t>
  </si>
  <si>
    <t>Приведение в нормативное состояние автомобильных дорог общего пользования и междомовых проездов ЗАТО Александровск</t>
  </si>
  <si>
    <t>УМС администрации ЗАТО Александровск</t>
  </si>
  <si>
    <t>2.1.2.</t>
  </si>
  <si>
    <t>Утверждение нормативов финансовых затрат на капитальный ремонт, ремонт автомобильных дорог общего пользования местного значения ЗАТО Александровск.</t>
  </si>
  <si>
    <t>1.2.</t>
  </si>
  <si>
    <t>не требует финансирования</t>
  </si>
  <si>
    <t>Утверждение нормативов финансовых затрат на содержание автомобильных дорог общего пользования местного значения ЗАТО Александровск</t>
  </si>
  <si>
    <t xml:space="preserve">Сокращение доли  автомобильных дорог общего пользования местного значения, не отвечающих нормативным требованиям.
</t>
  </si>
  <si>
    <t xml:space="preserve">Муниципальная программа, основное мероприятие, </t>
  </si>
  <si>
    <t>Эффективное использование бюджетных средств в условиях их ограниченных объемов</t>
  </si>
  <si>
    <t>Содержание автомобильных дорог общего пользования местного значения в состоянии, отвечающем ГОСТ Р 50597-93</t>
  </si>
  <si>
    <t>Содержание автомобильных дорог общего пользования местного значения  ЗАТО Александровск в соответствии с требованиями ГОСТ Р 50597-93</t>
  </si>
  <si>
    <t>Содержание автомобильных дорог общего пользования на территории ЗАТО Александровск в соответствии с требованиями ГОСТ Р 50597-93</t>
  </si>
  <si>
    <t>Муниципальная программа ЗАТО Александровск "Развитие транспортной системы ЗАТО Александровск" на 2014-2016 годы</t>
  </si>
  <si>
    <t>Перечень основных мероприятий муниципальной программы ЗАТО Александровск                                                                                                                                                                                     "Развитие транспортной системы ЗАТО Александровск" на 2014-2016 годы</t>
  </si>
  <si>
    <t>Приложение 3 к муниципальной программе</t>
  </si>
  <si>
    <t>Содержание объектов дорожно-уличной сети на территории ЗАТО Александровск</t>
  </si>
  <si>
    <t>Нанесение дорожной разметки на автомобильных дорогах общего пользования местного значения на территории ЗАТО Александровск</t>
  </si>
  <si>
    <t>2.1.3.</t>
  </si>
  <si>
    <t>Приоретение, монтаж/демонтаж дорожных ограждений</t>
  </si>
  <si>
    <t>2.1.4.</t>
  </si>
  <si>
    <t>Приобретение, монтаж/демонтаж дорожных знаков, соответствующих требованиям ГОСТ</t>
  </si>
  <si>
    <t>2.1.5.</t>
  </si>
  <si>
    <t>Техническое обслуживание, технический ремонт светофоров, а также поставка электроэнергии на светофоры</t>
  </si>
  <si>
    <t>2.1.6.</t>
  </si>
  <si>
    <t>Проведение экспертизы сметной документации</t>
  </si>
  <si>
    <t>Приложение № 1                                                                                              к постановлению администрации                             ЗАТО Александровск от "15" июля 2014г. № 1773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</si>
</sst>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20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8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10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view="pageBreakPreview" zoomScale="115" zoomScaleNormal="115" zoomScaleSheetLayoutView="115" zoomScalePageLayoutView="0" workbookViewId="0" topLeftCell="A1">
      <selection activeCell="J1" sqref="J1:K1"/>
    </sheetView>
  </sheetViews>
  <sheetFormatPr defaultColWidth="9.140625" defaultRowHeight="15"/>
  <cols>
    <col min="1" max="1" width="5.57421875" style="1" customWidth="1"/>
    <col min="2" max="2" width="33.8515625" style="0" customWidth="1"/>
    <col min="3" max="3" width="9.140625" style="5" customWidth="1"/>
    <col min="4" max="4" width="9.140625" style="12" customWidth="1"/>
    <col min="5" max="5" width="11.421875" style="5" customWidth="1"/>
    <col min="6" max="6" width="11.7109375" style="5" customWidth="1"/>
    <col min="7" max="7" width="12.00390625" style="5" customWidth="1"/>
    <col min="8" max="8" width="9.7109375" style="5" customWidth="1"/>
    <col min="9" max="9" width="10.140625" style="5" customWidth="1"/>
    <col min="10" max="10" width="20.57421875" style="5" customWidth="1"/>
    <col min="11" max="11" width="20.7109375" style="5" customWidth="1"/>
  </cols>
  <sheetData>
    <row r="1" spans="10:11" ht="51" customHeight="1">
      <c r="J1" s="32" t="s">
        <v>44</v>
      </c>
      <c r="K1" s="32"/>
    </row>
    <row r="2" spans="1:11" ht="19.5" customHeight="1">
      <c r="A2"/>
      <c r="D2" s="5"/>
      <c r="I2" s="6"/>
      <c r="J2" s="33" t="s">
        <v>33</v>
      </c>
      <c r="K2" s="33"/>
    </row>
    <row r="3" spans="1:6" ht="25.5" customHeight="1" hidden="1">
      <c r="A3"/>
      <c r="D3" s="5"/>
      <c r="F3" s="7"/>
    </row>
    <row r="4" spans="1:12" ht="35.25" customHeight="1">
      <c r="A4" s="34" t="s">
        <v>32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</row>
    <row r="5" spans="1:4" ht="6.75" customHeight="1">
      <c r="A5"/>
      <c r="D5" s="5"/>
    </row>
    <row r="6" spans="1:11" ht="19.5" customHeight="1">
      <c r="A6" s="21" t="s">
        <v>0</v>
      </c>
      <c r="B6" s="35" t="s">
        <v>26</v>
      </c>
      <c r="C6" s="29" t="s">
        <v>12</v>
      </c>
      <c r="D6" s="29" t="s">
        <v>16</v>
      </c>
      <c r="E6" s="29"/>
      <c r="F6" s="29"/>
      <c r="G6" s="29"/>
      <c r="H6" s="29"/>
      <c r="I6" s="29"/>
      <c r="J6" s="24" t="s">
        <v>15</v>
      </c>
      <c r="K6" s="24" t="s">
        <v>8</v>
      </c>
    </row>
    <row r="7" spans="1:11" ht="21" customHeight="1">
      <c r="A7" s="21"/>
      <c r="B7" s="35"/>
      <c r="C7" s="29"/>
      <c r="D7" s="8" t="s">
        <v>1</v>
      </c>
      <c r="E7" s="8" t="s">
        <v>6</v>
      </c>
      <c r="F7" s="8" t="s">
        <v>4</v>
      </c>
      <c r="G7" s="8" t="s">
        <v>2</v>
      </c>
      <c r="H7" s="8" t="s">
        <v>3</v>
      </c>
      <c r="I7" s="8" t="s">
        <v>5</v>
      </c>
      <c r="J7" s="25"/>
      <c r="K7" s="26"/>
    </row>
    <row r="8" spans="1:11" ht="18.75" customHeight="1">
      <c r="A8" s="30"/>
      <c r="B8" s="31" t="s">
        <v>31</v>
      </c>
      <c r="C8" s="29">
        <v>2016</v>
      </c>
      <c r="D8" s="8" t="s">
        <v>6</v>
      </c>
      <c r="E8" s="9">
        <f>F8+G8</f>
        <v>203074454.17</v>
      </c>
      <c r="F8" s="9">
        <f>F9+F10+F11</f>
        <v>194201427</v>
      </c>
      <c r="G8" s="9">
        <f>G9+G10+G11</f>
        <v>8873027.17</v>
      </c>
      <c r="H8" s="9">
        <f>H9+H10+H11</f>
        <v>0</v>
      </c>
      <c r="I8" s="9">
        <f>I9+I10+I11</f>
        <v>0</v>
      </c>
      <c r="J8" s="39"/>
      <c r="K8" s="39"/>
    </row>
    <row r="9" spans="1:11" ht="18.75" customHeight="1">
      <c r="A9" s="30"/>
      <c r="B9" s="31"/>
      <c r="C9" s="29"/>
      <c r="D9" s="8">
        <v>2014</v>
      </c>
      <c r="E9" s="9">
        <f>F9+G9</f>
        <v>85377054.17</v>
      </c>
      <c r="F9" s="9">
        <f aca="true" t="shared" si="0" ref="F9:I11">F13+F22</f>
        <v>76504027</v>
      </c>
      <c r="G9" s="9">
        <f t="shared" si="0"/>
        <v>8873027.17</v>
      </c>
      <c r="H9" s="9">
        <f t="shared" si="0"/>
        <v>0</v>
      </c>
      <c r="I9" s="9">
        <f t="shared" si="0"/>
        <v>0</v>
      </c>
      <c r="J9" s="40"/>
      <c r="K9" s="40"/>
    </row>
    <row r="10" spans="1:11" ht="18.75" customHeight="1">
      <c r="A10" s="30"/>
      <c r="B10" s="31"/>
      <c r="C10" s="29"/>
      <c r="D10" s="8">
        <v>2015</v>
      </c>
      <c r="E10" s="9">
        <f>F10+G10</f>
        <v>56449200</v>
      </c>
      <c r="F10" s="9">
        <f t="shared" si="0"/>
        <v>56449200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40"/>
      <c r="K10" s="40"/>
    </row>
    <row r="11" spans="1:11" ht="18.75" customHeight="1">
      <c r="A11" s="30"/>
      <c r="B11" s="31"/>
      <c r="C11" s="29"/>
      <c r="D11" s="8">
        <v>2016</v>
      </c>
      <c r="E11" s="9">
        <f>F11+G11</f>
        <v>61248200</v>
      </c>
      <c r="F11" s="9">
        <f t="shared" si="0"/>
        <v>61248200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40"/>
      <c r="K11" s="40"/>
    </row>
    <row r="12" spans="1:11" ht="18.75" customHeight="1">
      <c r="A12" s="21" t="s">
        <v>9</v>
      </c>
      <c r="B12" s="22" t="s">
        <v>18</v>
      </c>
      <c r="C12" s="23">
        <v>2016</v>
      </c>
      <c r="D12" s="8" t="s">
        <v>6</v>
      </c>
      <c r="E12" s="9">
        <f aca="true" t="shared" si="1" ref="E12:I15">E16</f>
        <v>16475627.17</v>
      </c>
      <c r="F12" s="9">
        <f t="shared" si="1"/>
        <v>7602600</v>
      </c>
      <c r="G12" s="9">
        <f t="shared" si="1"/>
        <v>8873027.17</v>
      </c>
      <c r="H12" s="9">
        <f t="shared" si="1"/>
        <v>0</v>
      </c>
      <c r="I12" s="9">
        <f t="shared" si="1"/>
        <v>0</v>
      </c>
      <c r="J12" s="24"/>
      <c r="K12" s="29"/>
    </row>
    <row r="13" spans="1:11" ht="18.75" customHeight="1">
      <c r="A13" s="21"/>
      <c r="B13" s="22"/>
      <c r="C13" s="23"/>
      <c r="D13" s="8">
        <v>2014</v>
      </c>
      <c r="E13" s="9">
        <f t="shared" si="1"/>
        <v>11407227.17</v>
      </c>
      <c r="F13" s="9">
        <f t="shared" si="1"/>
        <v>2534200</v>
      </c>
      <c r="G13" s="9">
        <f t="shared" si="1"/>
        <v>8873027.17</v>
      </c>
      <c r="H13" s="9">
        <f t="shared" si="1"/>
        <v>0</v>
      </c>
      <c r="I13" s="9">
        <f t="shared" si="1"/>
        <v>0</v>
      </c>
      <c r="J13" s="25"/>
      <c r="K13" s="29"/>
    </row>
    <row r="14" spans="1:11" ht="18.75" customHeight="1">
      <c r="A14" s="21"/>
      <c r="B14" s="22"/>
      <c r="C14" s="23"/>
      <c r="D14" s="8">
        <v>2015</v>
      </c>
      <c r="E14" s="9">
        <f t="shared" si="1"/>
        <v>2534200</v>
      </c>
      <c r="F14" s="9">
        <f t="shared" si="1"/>
        <v>2534200</v>
      </c>
      <c r="G14" s="9">
        <f t="shared" si="1"/>
        <v>0</v>
      </c>
      <c r="H14" s="9">
        <f t="shared" si="1"/>
        <v>0</v>
      </c>
      <c r="I14" s="9">
        <f t="shared" si="1"/>
        <v>0</v>
      </c>
      <c r="J14" s="25"/>
      <c r="K14" s="29"/>
    </row>
    <row r="15" spans="1:11" ht="18.75" customHeight="1">
      <c r="A15" s="21"/>
      <c r="B15" s="22"/>
      <c r="C15" s="23"/>
      <c r="D15" s="8">
        <v>2016</v>
      </c>
      <c r="E15" s="9">
        <f t="shared" si="1"/>
        <v>2534200</v>
      </c>
      <c r="F15" s="9">
        <f t="shared" si="1"/>
        <v>2534200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25"/>
      <c r="K15" s="29"/>
    </row>
    <row r="16" spans="1:11" ht="21.75" customHeight="1">
      <c r="A16" s="21" t="s">
        <v>7</v>
      </c>
      <c r="B16" s="22" t="s">
        <v>17</v>
      </c>
      <c r="C16" s="23">
        <v>2016</v>
      </c>
      <c r="D16" s="8" t="s">
        <v>6</v>
      </c>
      <c r="E16" s="9">
        <f>F16+G16+H16+I16</f>
        <v>16475627.17</v>
      </c>
      <c r="F16" s="9">
        <f>SUM(F17:F19)</f>
        <v>7602600</v>
      </c>
      <c r="G16" s="9">
        <f>SUM(G17:G19)</f>
        <v>8873027.17</v>
      </c>
      <c r="H16" s="9">
        <f>SUM(H17:H19)</f>
        <v>0</v>
      </c>
      <c r="I16" s="9">
        <f>SUM(I17:I19)</f>
        <v>0</v>
      </c>
      <c r="J16" s="24" t="s">
        <v>25</v>
      </c>
      <c r="K16" s="29" t="s">
        <v>19</v>
      </c>
    </row>
    <row r="17" spans="1:11" ht="21.75" customHeight="1">
      <c r="A17" s="21"/>
      <c r="B17" s="22"/>
      <c r="C17" s="23"/>
      <c r="D17" s="8">
        <v>2014</v>
      </c>
      <c r="E17" s="9">
        <f>F17+G17+H17+I17</f>
        <v>11407227.17</v>
      </c>
      <c r="F17" s="9">
        <v>2534200</v>
      </c>
      <c r="G17" s="9">
        <v>8873027.17</v>
      </c>
      <c r="H17" s="9">
        <v>0</v>
      </c>
      <c r="I17" s="9">
        <v>0</v>
      </c>
      <c r="J17" s="27"/>
      <c r="K17" s="29"/>
    </row>
    <row r="18" spans="1:11" ht="21.75" customHeight="1">
      <c r="A18" s="21"/>
      <c r="B18" s="22"/>
      <c r="C18" s="23"/>
      <c r="D18" s="8">
        <v>2015</v>
      </c>
      <c r="E18" s="9">
        <f>F18+G18+H18+I18</f>
        <v>2534200</v>
      </c>
      <c r="F18" s="9">
        <v>2534200</v>
      </c>
      <c r="G18" s="9">
        <v>0</v>
      </c>
      <c r="H18" s="9">
        <v>0</v>
      </c>
      <c r="I18" s="9">
        <v>0</v>
      </c>
      <c r="J18" s="27"/>
      <c r="K18" s="29"/>
    </row>
    <row r="19" spans="1:11" ht="21.75" customHeight="1">
      <c r="A19" s="21"/>
      <c r="B19" s="22"/>
      <c r="C19" s="23"/>
      <c r="D19" s="13">
        <v>2016</v>
      </c>
      <c r="E19" s="16">
        <f>F19+G19+H19+I19</f>
        <v>2534200</v>
      </c>
      <c r="F19" s="16">
        <v>2534200</v>
      </c>
      <c r="G19" s="16">
        <v>0</v>
      </c>
      <c r="H19" s="16">
        <v>0</v>
      </c>
      <c r="I19" s="16">
        <v>0</v>
      </c>
      <c r="J19" s="28"/>
      <c r="K19" s="24"/>
    </row>
    <row r="20" spans="1:11" ht="54" customHeight="1">
      <c r="A20" s="14" t="s">
        <v>22</v>
      </c>
      <c r="B20" s="15" t="s">
        <v>21</v>
      </c>
      <c r="C20" s="14">
        <v>2014</v>
      </c>
      <c r="D20" s="36" t="s">
        <v>23</v>
      </c>
      <c r="E20" s="37"/>
      <c r="F20" s="37"/>
      <c r="G20" s="37"/>
      <c r="H20" s="37"/>
      <c r="I20" s="38"/>
      <c r="J20" s="14" t="s">
        <v>27</v>
      </c>
      <c r="K20" s="14" t="s">
        <v>19</v>
      </c>
    </row>
    <row r="21" spans="1:11" s="17" customFormat="1" ht="18.75" customHeight="1">
      <c r="A21" s="21" t="s">
        <v>10</v>
      </c>
      <c r="B21" s="22" t="s">
        <v>29</v>
      </c>
      <c r="C21" s="23">
        <v>2016</v>
      </c>
      <c r="D21" s="8" t="s">
        <v>6</v>
      </c>
      <c r="E21" s="9">
        <f aca="true" t="shared" si="2" ref="E21:E28">F21+G21+H21+I21</f>
        <v>186598827</v>
      </c>
      <c r="F21" s="9">
        <f>F25</f>
        <v>186598827</v>
      </c>
      <c r="G21" s="9">
        <f>SUM(G22:G24)</f>
        <v>0</v>
      </c>
      <c r="H21" s="9">
        <f>SUM(H22:H24)</f>
        <v>0</v>
      </c>
      <c r="I21" s="9">
        <f>SUM(I22:I24)</f>
        <v>0</v>
      </c>
      <c r="J21" s="24"/>
      <c r="K21" s="24" t="s">
        <v>19</v>
      </c>
    </row>
    <row r="22" spans="1:11" s="17" customFormat="1" ht="18.75" customHeight="1">
      <c r="A22" s="21"/>
      <c r="B22" s="22"/>
      <c r="C22" s="23"/>
      <c r="D22" s="8">
        <v>2014</v>
      </c>
      <c r="E22" s="9">
        <f t="shared" si="2"/>
        <v>73969827</v>
      </c>
      <c r="F22" s="9">
        <f>F26</f>
        <v>73969827</v>
      </c>
      <c r="G22" s="9">
        <v>0</v>
      </c>
      <c r="H22" s="9">
        <v>0</v>
      </c>
      <c r="I22" s="9">
        <v>0</v>
      </c>
      <c r="J22" s="25"/>
      <c r="K22" s="25"/>
    </row>
    <row r="23" spans="1:11" s="17" customFormat="1" ht="18.75" customHeight="1">
      <c r="A23" s="21"/>
      <c r="B23" s="22"/>
      <c r="C23" s="23"/>
      <c r="D23" s="8">
        <v>2015</v>
      </c>
      <c r="E23" s="9">
        <f t="shared" si="2"/>
        <v>53915000</v>
      </c>
      <c r="F23" s="9">
        <f>F27</f>
        <v>53915000</v>
      </c>
      <c r="G23" s="9">
        <v>0</v>
      </c>
      <c r="H23" s="9">
        <v>0</v>
      </c>
      <c r="I23" s="9">
        <v>0</v>
      </c>
      <c r="J23" s="25"/>
      <c r="K23" s="25"/>
    </row>
    <row r="24" spans="1:11" s="17" customFormat="1" ht="18.75" customHeight="1">
      <c r="A24" s="21"/>
      <c r="B24" s="22"/>
      <c r="C24" s="23"/>
      <c r="D24" s="8">
        <v>2016</v>
      </c>
      <c r="E24" s="9">
        <f t="shared" si="2"/>
        <v>58714000</v>
      </c>
      <c r="F24" s="9">
        <f>F28</f>
        <v>58714000</v>
      </c>
      <c r="G24" s="9">
        <v>0</v>
      </c>
      <c r="H24" s="9">
        <v>0</v>
      </c>
      <c r="I24" s="9">
        <v>0</v>
      </c>
      <c r="J24" s="25"/>
      <c r="K24" s="25"/>
    </row>
    <row r="25" spans="1:11" s="17" customFormat="1" ht="18.75" customHeight="1">
      <c r="A25" s="21" t="s">
        <v>11</v>
      </c>
      <c r="B25" s="22" t="s">
        <v>30</v>
      </c>
      <c r="C25" s="23">
        <v>2016</v>
      </c>
      <c r="D25" s="8" t="s">
        <v>6</v>
      </c>
      <c r="E25" s="9">
        <f t="shared" si="2"/>
        <v>186598827</v>
      </c>
      <c r="F25" s="9">
        <f>F26+F27+F28</f>
        <v>186598827</v>
      </c>
      <c r="G25" s="9">
        <f>SUM(G26:G28)</f>
        <v>0</v>
      </c>
      <c r="H25" s="9">
        <f>SUM(H26:H28)</f>
        <v>0</v>
      </c>
      <c r="I25" s="9">
        <f>SUM(I26:I28)</f>
        <v>0</v>
      </c>
      <c r="J25" s="24" t="s">
        <v>28</v>
      </c>
      <c r="K25" s="24" t="s">
        <v>19</v>
      </c>
    </row>
    <row r="26" spans="1:11" s="17" customFormat="1" ht="18.75" customHeight="1">
      <c r="A26" s="21"/>
      <c r="B26" s="22"/>
      <c r="C26" s="23"/>
      <c r="D26" s="8">
        <v>2014</v>
      </c>
      <c r="E26" s="9">
        <f t="shared" si="2"/>
        <v>73969827</v>
      </c>
      <c r="F26" s="9">
        <f>F30+F34+F38+F42+F46+F50</f>
        <v>73969827</v>
      </c>
      <c r="G26" s="9">
        <v>0</v>
      </c>
      <c r="H26" s="9">
        <v>0</v>
      </c>
      <c r="I26" s="9">
        <v>0</v>
      </c>
      <c r="J26" s="25"/>
      <c r="K26" s="25"/>
    </row>
    <row r="27" spans="1:11" s="17" customFormat="1" ht="18.75" customHeight="1">
      <c r="A27" s="21"/>
      <c r="B27" s="22"/>
      <c r="C27" s="23"/>
      <c r="D27" s="8">
        <v>2015</v>
      </c>
      <c r="E27" s="9">
        <f t="shared" si="2"/>
        <v>53915000</v>
      </c>
      <c r="F27" s="9">
        <f>F31+F35+F39+F43+F47+F51</f>
        <v>53915000</v>
      </c>
      <c r="G27" s="9">
        <v>0</v>
      </c>
      <c r="H27" s="9">
        <v>0</v>
      </c>
      <c r="I27" s="9">
        <v>0</v>
      </c>
      <c r="J27" s="25"/>
      <c r="K27" s="25"/>
    </row>
    <row r="28" spans="1:11" s="17" customFormat="1" ht="18.75" customHeight="1">
      <c r="A28" s="21"/>
      <c r="B28" s="22"/>
      <c r="C28" s="23"/>
      <c r="D28" s="8">
        <v>2016</v>
      </c>
      <c r="E28" s="9">
        <f t="shared" si="2"/>
        <v>58714000</v>
      </c>
      <c r="F28" s="9">
        <f>F32+F36+F40+F44+F48+F52</f>
        <v>58714000</v>
      </c>
      <c r="G28" s="9">
        <v>0</v>
      </c>
      <c r="H28" s="9">
        <v>0</v>
      </c>
      <c r="I28" s="9">
        <v>0</v>
      </c>
      <c r="J28" s="25"/>
      <c r="K28" s="25"/>
    </row>
    <row r="29" spans="1:11" s="17" customFormat="1" ht="18.75" customHeight="1">
      <c r="A29" s="21" t="s">
        <v>14</v>
      </c>
      <c r="B29" s="22" t="s">
        <v>34</v>
      </c>
      <c r="C29" s="23">
        <v>2016</v>
      </c>
      <c r="D29" s="8" t="s">
        <v>6</v>
      </c>
      <c r="E29" s="9">
        <f aca="true" t="shared" si="3" ref="E29:E52">F29+G29+H29+I29</f>
        <v>174226585.01999998</v>
      </c>
      <c r="F29" s="9">
        <f>F30+F31+F32</f>
        <v>174226585.01999998</v>
      </c>
      <c r="G29" s="9">
        <f>SUM(G30:G32)</f>
        <v>0</v>
      </c>
      <c r="H29" s="9">
        <f>SUM(H30:H32)</f>
        <v>0</v>
      </c>
      <c r="I29" s="9">
        <f>SUM(I30:I32)</f>
        <v>0</v>
      </c>
      <c r="J29" s="25"/>
      <c r="K29" s="25"/>
    </row>
    <row r="30" spans="1:11" s="17" customFormat="1" ht="18.75" customHeight="1">
      <c r="A30" s="21"/>
      <c r="B30" s="22"/>
      <c r="C30" s="23"/>
      <c r="D30" s="8">
        <v>2014</v>
      </c>
      <c r="E30" s="9">
        <f t="shared" si="3"/>
        <v>69226585.02</v>
      </c>
      <c r="F30" s="9">
        <f>70470710-1244124.98</f>
        <v>69226585.02</v>
      </c>
      <c r="G30" s="9">
        <v>0</v>
      </c>
      <c r="H30" s="9">
        <v>0</v>
      </c>
      <c r="I30" s="9">
        <v>0</v>
      </c>
      <c r="J30" s="25"/>
      <c r="K30" s="25"/>
    </row>
    <row r="31" spans="1:11" s="17" customFormat="1" ht="18.75" customHeight="1">
      <c r="A31" s="21"/>
      <c r="B31" s="22"/>
      <c r="C31" s="23"/>
      <c r="D31" s="8">
        <v>2015</v>
      </c>
      <c r="E31" s="9">
        <f t="shared" si="3"/>
        <v>50000000</v>
      </c>
      <c r="F31" s="9">
        <v>50000000</v>
      </c>
      <c r="G31" s="9">
        <v>0</v>
      </c>
      <c r="H31" s="9">
        <v>0</v>
      </c>
      <c r="I31" s="9">
        <v>0</v>
      </c>
      <c r="J31" s="25"/>
      <c r="K31" s="25"/>
    </row>
    <row r="32" spans="1:11" s="17" customFormat="1" ht="18.75" customHeight="1">
      <c r="A32" s="21"/>
      <c r="B32" s="22"/>
      <c r="C32" s="23"/>
      <c r="D32" s="8">
        <v>2016</v>
      </c>
      <c r="E32" s="9">
        <f t="shared" si="3"/>
        <v>55000000</v>
      </c>
      <c r="F32" s="9">
        <v>55000000</v>
      </c>
      <c r="G32" s="9">
        <v>0</v>
      </c>
      <c r="H32" s="9">
        <v>0</v>
      </c>
      <c r="I32" s="9">
        <v>0</v>
      </c>
      <c r="J32" s="25"/>
      <c r="K32" s="25"/>
    </row>
    <row r="33" spans="1:11" s="17" customFormat="1" ht="18.75" customHeight="1">
      <c r="A33" s="20" t="s">
        <v>20</v>
      </c>
      <c r="B33" s="22" t="s">
        <v>35</v>
      </c>
      <c r="C33" s="23">
        <v>2016</v>
      </c>
      <c r="D33" s="8" t="s">
        <v>6</v>
      </c>
      <c r="E33" s="9">
        <f t="shared" si="3"/>
        <v>5913951.98</v>
      </c>
      <c r="F33" s="9">
        <f>F34+F35+F36</f>
        <v>5913951.98</v>
      </c>
      <c r="G33" s="9">
        <f>SUM(G34:G36)</f>
        <v>0</v>
      </c>
      <c r="H33" s="9">
        <f>SUM(H34:H36)</f>
        <v>0</v>
      </c>
      <c r="I33" s="9">
        <f>SUM(I34:I36)</f>
        <v>0</v>
      </c>
      <c r="J33" s="25"/>
      <c r="K33" s="25"/>
    </row>
    <row r="34" spans="1:11" s="17" customFormat="1" ht="18.75" customHeight="1">
      <c r="A34" s="21"/>
      <c r="B34" s="22"/>
      <c r="C34" s="23"/>
      <c r="D34" s="8">
        <v>2014</v>
      </c>
      <c r="E34" s="9">
        <f t="shared" si="3"/>
        <v>2639951.98</v>
      </c>
      <c r="F34" s="9">
        <f>2639951.98</f>
        <v>2639951.98</v>
      </c>
      <c r="G34" s="9">
        <v>0</v>
      </c>
      <c r="H34" s="9">
        <v>0</v>
      </c>
      <c r="I34" s="9">
        <v>0</v>
      </c>
      <c r="J34" s="25"/>
      <c r="K34" s="25"/>
    </row>
    <row r="35" spans="1:11" s="17" customFormat="1" ht="18.75" customHeight="1">
      <c r="A35" s="21"/>
      <c r="B35" s="22"/>
      <c r="C35" s="23"/>
      <c r="D35" s="8">
        <v>2015</v>
      </c>
      <c r="E35" s="9">
        <f t="shared" si="3"/>
        <v>1790000</v>
      </c>
      <c r="F35" s="9">
        <f>2125000-335000</f>
        <v>1790000</v>
      </c>
      <c r="G35" s="9">
        <v>0</v>
      </c>
      <c r="H35" s="9">
        <v>0</v>
      </c>
      <c r="I35" s="9">
        <v>0</v>
      </c>
      <c r="J35" s="25"/>
      <c r="K35" s="25"/>
    </row>
    <row r="36" spans="1:11" s="17" customFormat="1" ht="18.75" customHeight="1">
      <c r="A36" s="21"/>
      <c r="B36" s="22"/>
      <c r="C36" s="23"/>
      <c r="D36" s="8">
        <v>2016</v>
      </c>
      <c r="E36" s="9">
        <f t="shared" si="3"/>
        <v>1484000</v>
      </c>
      <c r="F36" s="9">
        <v>1484000</v>
      </c>
      <c r="G36" s="9">
        <v>0</v>
      </c>
      <c r="H36" s="9">
        <v>0</v>
      </c>
      <c r="I36" s="9">
        <v>0</v>
      </c>
      <c r="J36" s="25"/>
      <c r="K36" s="25"/>
    </row>
    <row r="37" spans="1:11" s="17" customFormat="1" ht="18.75" customHeight="1">
      <c r="A37" s="20" t="s">
        <v>36</v>
      </c>
      <c r="B37" s="22" t="s">
        <v>39</v>
      </c>
      <c r="C37" s="23">
        <v>2016</v>
      </c>
      <c r="D37" s="8" t="s">
        <v>6</v>
      </c>
      <c r="E37" s="9">
        <f t="shared" si="3"/>
        <v>2594892.79</v>
      </c>
      <c r="F37" s="9">
        <f>F38+F39+F40</f>
        <v>2594892.79</v>
      </c>
      <c r="G37" s="9">
        <f>SUM(G38:G40)</f>
        <v>0</v>
      </c>
      <c r="H37" s="9">
        <f>SUM(H38:H40)</f>
        <v>0</v>
      </c>
      <c r="I37" s="9">
        <f>SUM(I38:I40)</f>
        <v>0</v>
      </c>
      <c r="J37" s="25"/>
      <c r="K37" s="25"/>
    </row>
    <row r="38" spans="1:11" s="17" customFormat="1" ht="18.75" customHeight="1">
      <c r="A38" s="21"/>
      <c r="B38" s="22"/>
      <c r="C38" s="23"/>
      <c r="D38" s="8">
        <v>2014</v>
      </c>
      <c r="E38" s="9">
        <f t="shared" si="3"/>
        <v>621182.79</v>
      </c>
      <c r="F38" s="9">
        <v>621182.79</v>
      </c>
      <c r="G38" s="9">
        <v>0</v>
      </c>
      <c r="H38" s="9">
        <v>0</v>
      </c>
      <c r="I38" s="9">
        <v>0</v>
      </c>
      <c r="J38" s="25"/>
      <c r="K38" s="25"/>
    </row>
    <row r="39" spans="1:11" s="17" customFormat="1" ht="18.75" customHeight="1">
      <c r="A39" s="21"/>
      <c r="B39" s="22"/>
      <c r="C39" s="23"/>
      <c r="D39" s="8">
        <v>2015</v>
      </c>
      <c r="E39" s="9">
        <f t="shared" si="3"/>
        <v>673710</v>
      </c>
      <c r="F39" s="9">
        <f>1300000-626290</f>
        <v>673710</v>
      </c>
      <c r="G39" s="9">
        <v>0</v>
      </c>
      <c r="H39" s="9">
        <v>0</v>
      </c>
      <c r="I39" s="9">
        <v>0</v>
      </c>
      <c r="J39" s="25"/>
      <c r="K39" s="25"/>
    </row>
    <row r="40" spans="1:11" s="17" customFormat="1" ht="18.75" customHeight="1">
      <c r="A40" s="21"/>
      <c r="B40" s="22"/>
      <c r="C40" s="23"/>
      <c r="D40" s="8">
        <v>2016</v>
      </c>
      <c r="E40" s="9">
        <f t="shared" si="3"/>
        <v>1300000</v>
      </c>
      <c r="F40" s="9">
        <v>1300000</v>
      </c>
      <c r="G40" s="9">
        <v>0</v>
      </c>
      <c r="H40" s="9">
        <v>0</v>
      </c>
      <c r="I40" s="9">
        <v>0</v>
      </c>
      <c r="J40" s="25"/>
      <c r="K40" s="25"/>
    </row>
    <row r="41" spans="1:11" s="17" customFormat="1" ht="18.75" customHeight="1">
      <c r="A41" s="20" t="s">
        <v>38</v>
      </c>
      <c r="B41" s="22" t="s">
        <v>37</v>
      </c>
      <c r="C41" s="23">
        <v>2016</v>
      </c>
      <c r="D41" s="8" t="s">
        <v>6</v>
      </c>
      <c r="E41" s="9">
        <f t="shared" si="3"/>
        <v>3438397.21</v>
      </c>
      <c r="F41" s="9">
        <f>F42+F43+F44</f>
        <v>3438397.21</v>
      </c>
      <c r="G41" s="9">
        <f>SUM(G42:G44)</f>
        <v>0</v>
      </c>
      <c r="H41" s="9">
        <f>SUM(H42:H44)</f>
        <v>0</v>
      </c>
      <c r="I41" s="9">
        <f>SUM(I42:I44)</f>
        <v>0</v>
      </c>
      <c r="J41" s="25"/>
      <c r="K41" s="25"/>
    </row>
    <row r="42" spans="1:11" s="17" customFormat="1" ht="18.75" customHeight="1">
      <c r="A42" s="21"/>
      <c r="B42" s="22"/>
      <c r="C42" s="23"/>
      <c r="D42" s="8">
        <v>2014</v>
      </c>
      <c r="E42" s="9">
        <f t="shared" si="3"/>
        <v>1312107.21</v>
      </c>
      <c r="F42" s="9">
        <v>1312107.21</v>
      </c>
      <c r="G42" s="9">
        <v>0</v>
      </c>
      <c r="H42" s="9">
        <v>0</v>
      </c>
      <c r="I42" s="9">
        <v>0</v>
      </c>
      <c r="J42" s="25"/>
      <c r="K42" s="25"/>
    </row>
    <row r="43" spans="1:11" s="17" customFormat="1" ht="18.75" customHeight="1">
      <c r="A43" s="21"/>
      <c r="B43" s="22"/>
      <c r="C43" s="23"/>
      <c r="D43" s="8">
        <v>2015</v>
      </c>
      <c r="E43" s="9">
        <f t="shared" si="3"/>
        <v>1326290</v>
      </c>
      <c r="F43" s="9">
        <v>1326290</v>
      </c>
      <c r="G43" s="9">
        <v>0</v>
      </c>
      <c r="H43" s="9">
        <v>0</v>
      </c>
      <c r="I43" s="9">
        <v>0</v>
      </c>
      <c r="J43" s="25"/>
      <c r="K43" s="25"/>
    </row>
    <row r="44" spans="1:11" s="17" customFormat="1" ht="18.75" customHeight="1">
      <c r="A44" s="21"/>
      <c r="B44" s="22"/>
      <c r="C44" s="23"/>
      <c r="D44" s="8">
        <v>2016</v>
      </c>
      <c r="E44" s="9">
        <f t="shared" si="3"/>
        <v>800000</v>
      </c>
      <c r="F44" s="9">
        <v>800000</v>
      </c>
      <c r="G44" s="9">
        <v>0</v>
      </c>
      <c r="H44" s="9">
        <v>0</v>
      </c>
      <c r="I44" s="9">
        <v>0</v>
      </c>
      <c r="J44" s="25"/>
      <c r="K44" s="25"/>
    </row>
    <row r="45" spans="1:11" s="17" customFormat="1" ht="18.75" customHeight="1">
      <c r="A45" s="20" t="s">
        <v>40</v>
      </c>
      <c r="B45" s="22" t="s">
        <v>41</v>
      </c>
      <c r="C45" s="23">
        <v>2016</v>
      </c>
      <c r="D45" s="8" t="s">
        <v>6</v>
      </c>
      <c r="E45" s="9">
        <f t="shared" si="3"/>
        <v>380000</v>
      </c>
      <c r="F45" s="9">
        <f>F46+F47+F48</f>
        <v>380000</v>
      </c>
      <c r="G45" s="9">
        <f>SUM(G46:G48)</f>
        <v>0</v>
      </c>
      <c r="H45" s="9">
        <f>SUM(H46:H48)</f>
        <v>0</v>
      </c>
      <c r="I45" s="9">
        <f>SUM(I46:I48)</f>
        <v>0</v>
      </c>
      <c r="J45" s="25"/>
      <c r="K45" s="25"/>
    </row>
    <row r="46" spans="1:11" s="17" customFormat="1" ht="18.75" customHeight="1">
      <c r="A46" s="21"/>
      <c r="B46" s="22"/>
      <c r="C46" s="23"/>
      <c r="D46" s="8">
        <v>2014</v>
      </c>
      <c r="E46" s="9">
        <f t="shared" si="3"/>
        <v>125000</v>
      </c>
      <c r="F46" s="9">
        <v>125000</v>
      </c>
      <c r="G46" s="9">
        <v>0</v>
      </c>
      <c r="H46" s="9">
        <v>0</v>
      </c>
      <c r="I46" s="9">
        <v>0</v>
      </c>
      <c r="J46" s="25"/>
      <c r="K46" s="25"/>
    </row>
    <row r="47" spans="1:11" s="17" customFormat="1" ht="18.75" customHeight="1">
      <c r="A47" s="21"/>
      <c r="B47" s="22"/>
      <c r="C47" s="23"/>
      <c r="D47" s="8">
        <v>2015</v>
      </c>
      <c r="E47" s="9">
        <f t="shared" si="3"/>
        <v>125000</v>
      </c>
      <c r="F47" s="9">
        <v>125000</v>
      </c>
      <c r="G47" s="9">
        <v>0</v>
      </c>
      <c r="H47" s="9">
        <v>0</v>
      </c>
      <c r="I47" s="9">
        <v>0</v>
      </c>
      <c r="J47" s="25"/>
      <c r="K47" s="25"/>
    </row>
    <row r="48" spans="1:11" s="17" customFormat="1" ht="18.75" customHeight="1">
      <c r="A48" s="21"/>
      <c r="B48" s="22"/>
      <c r="C48" s="23"/>
      <c r="D48" s="8">
        <v>2016</v>
      </c>
      <c r="E48" s="9">
        <f t="shared" si="3"/>
        <v>130000</v>
      </c>
      <c r="F48" s="9">
        <v>130000</v>
      </c>
      <c r="G48" s="9">
        <v>0</v>
      </c>
      <c r="H48" s="9">
        <v>0</v>
      </c>
      <c r="I48" s="9">
        <v>0</v>
      </c>
      <c r="J48" s="25"/>
      <c r="K48" s="25"/>
    </row>
    <row r="49" spans="1:11" s="17" customFormat="1" ht="18.75" customHeight="1">
      <c r="A49" s="20" t="s">
        <v>42</v>
      </c>
      <c r="B49" s="22" t="s">
        <v>43</v>
      </c>
      <c r="C49" s="23">
        <v>2016</v>
      </c>
      <c r="D49" s="8" t="s">
        <v>6</v>
      </c>
      <c r="E49" s="9">
        <f t="shared" si="3"/>
        <v>45000</v>
      </c>
      <c r="F49" s="9">
        <f>F50+F51+F52</f>
        <v>45000</v>
      </c>
      <c r="G49" s="9">
        <f>SUM(G50:G52)</f>
        <v>0</v>
      </c>
      <c r="H49" s="9">
        <f>SUM(H50:H52)</f>
        <v>0</v>
      </c>
      <c r="I49" s="9">
        <f>SUM(I50:I52)</f>
        <v>0</v>
      </c>
      <c r="J49" s="25"/>
      <c r="K49" s="25"/>
    </row>
    <row r="50" spans="1:11" s="17" customFormat="1" ht="18.75" customHeight="1">
      <c r="A50" s="21"/>
      <c r="B50" s="22"/>
      <c r="C50" s="23"/>
      <c r="D50" s="8">
        <v>2014</v>
      </c>
      <c r="E50" s="9">
        <f t="shared" si="3"/>
        <v>45000</v>
      </c>
      <c r="F50" s="9">
        <v>45000</v>
      </c>
      <c r="G50" s="9">
        <v>0</v>
      </c>
      <c r="H50" s="9">
        <v>0</v>
      </c>
      <c r="I50" s="9">
        <v>0</v>
      </c>
      <c r="J50" s="25"/>
      <c r="K50" s="25"/>
    </row>
    <row r="51" spans="1:11" s="17" customFormat="1" ht="18.75" customHeight="1">
      <c r="A51" s="21"/>
      <c r="B51" s="22"/>
      <c r="C51" s="23"/>
      <c r="D51" s="8">
        <v>2015</v>
      </c>
      <c r="E51" s="9">
        <f t="shared" si="3"/>
        <v>0</v>
      </c>
      <c r="F51" s="9">
        <v>0</v>
      </c>
      <c r="G51" s="9">
        <v>0</v>
      </c>
      <c r="H51" s="9">
        <v>0</v>
      </c>
      <c r="I51" s="9">
        <v>0</v>
      </c>
      <c r="J51" s="25"/>
      <c r="K51" s="25"/>
    </row>
    <row r="52" spans="1:11" s="17" customFormat="1" ht="18.75" customHeight="1">
      <c r="A52" s="21"/>
      <c r="B52" s="22"/>
      <c r="C52" s="23"/>
      <c r="D52" s="8">
        <v>2016</v>
      </c>
      <c r="E52" s="9">
        <f t="shared" si="3"/>
        <v>0</v>
      </c>
      <c r="F52" s="9">
        <v>0</v>
      </c>
      <c r="G52" s="9">
        <v>0</v>
      </c>
      <c r="H52" s="9">
        <v>0</v>
      </c>
      <c r="I52" s="9">
        <v>0</v>
      </c>
      <c r="J52" s="26"/>
      <c r="K52" s="26"/>
    </row>
    <row r="53" spans="1:11" ht="54" customHeight="1">
      <c r="A53" s="14" t="s">
        <v>13</v>
      </c>
      <c r="B53" s="15" t="s">
        <v>24</v>
      </c>
      <c r="C53" s="14">
        <v>2014</v>
      </c>
      <c r="D53" s="36" t="s">
        <v>23</v>
      </c>
      <c r="E53" s="37"/>
      <c r="F53" s="37"/>
      <c r="G53" s="37"/>
      <c r="H53" s="37"/>
      <c r="I53" s="38"/>
      <c r="J53" s="14" t="s">
        <v>27</v>
      </c>
      <c r="K53" s="14" t="s">
        <v>19</v>
      </c>
    </row>
    <row r="54" spans="1:10" ht="15">
      <c r="A54" s="4"/>
      <c r="B54" s="3"/>
      <c r="C54" s="10"/>
      <c r="D54" s="11"/>
      <c r="E54" s="10"/>
      <c r="F54" s="10"/>
      <c r="G54" s="10"/>
      <c r="H54" s="10"/>
      <c r="I54" s="10"/>
      <c r="J54" s="10"/>
    </row>
    <row r="55" ht="15">
      <c r="F55" s="19"/>
    </row>
    <row r="56" ht="15">
      <c r="F56" s="19"/>
    </row>
    <row r="57" ht="15">
      <c r="F57" s="18"/>
    </row>
  </sheetData>
  <sheetProtection/>
  <mergeCells count="54">
    <mergeCell ref="D53:I53"/>
    <mergeCell ref="J8:J11"/>
    <mergeCell ref="K8:K11"/>
    <mergeCell ref="K12:K15"/>
    <mergeCell ref="D20:I20"/>
    <mergeCell ref="J21:J24"/>
    <mergeCell ref="A12:A15"/>
    <mergeCell ref="B12:B15"/>
    <mergeCell ref="C12:C15"/>
    <mergeCell ref="J12:J15"/>
    <mergeCell ref="K25:K52"/>
    <mergeCell ref="J25:J52"/>
    <mergeCell ref="C8:C11"/>
    <mergeCell ref="A8:A11"/>
    <mergeCell ref="B8:B11"/>
    <mergeCell ref="J1:K1"/>
    <mergeCell ref="J2:K2"/>
    <mergeCell ref="A4:K4"/>
    <mergeCell ref="A6:A7"/>
    <mergeCell ref="B6:B7"/>
    <mergeCell ref="C6:C7"/>
    <mergeCell ref="D6:I6"/>
    <mergeCell ref="J6:J7"/>
    <mergeCell ref="K6:K7"/>
    <mergeCell ref="K21:K24"/>
    <mergeCell ref="A16:A19"/>
    <mergeCell ref="B16:B19"/>
    <mergeCell ref="A21:A24"/>
    <mergeCell ref="B21:B24"/>
    <mergeCell ref="C16:C19"/>
    <mergeCell ref="J16:J19"/>
    <mergeCell ref="K16:K19"/>
    <mergeCell ref="C21:C24"/>
    <mergeCell ref="B41:B44"/>
    <mergeCell ref="C41:C44"/>
    <mergeCell ref="A25:A28"/>
    <mergeCell ref="B25:B28"/>
    <mergeCell ref="C25:C28"/>
    <mergeCell ref="A37:A40"/>
    <mergeCell ref="B37:B40"/>
    <mergeCell ref="C37:C40"/>
    <mergeCell ref="A41:A44"/>
    <mergeCell ref="A49:A52"/>
    <mergeCell ref="B49:B52"/>
    <mergeCell ref="C49:C52"/>
    <mergeCell ref="A45:A48"/>
    <mergeCell ref="B45:B48"/>
    <mergeCell ref="C45:C48"/>
    <mergeCell ref="A33:A36"/>
    <mergeCell ref="B33:B36"/>
    <mergeCell ref="C33:C36"/>
    <mergeCell ref="A29:A32"/>
    <mergeCell ref="B29:B32"/>
    <mergeCell ref="C29:C32"/>
  </mergeCells>
  <printOptions/>
  <pageMargins left="0.7" right="0.7" top="0.47" bottom="0.38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Мухина Наталия Егоровна</cp:lastModifiedBy>
  <cp:lastPrinted>2014-07-02T08:30:52Z</cp:lastPrinted>
  <dcterms:created xsi:type="dcterms:W3CDTF">2013-06-06T11:09:14Z</dcterms:created>
  <dcterms:modified xsi:type="dcterms:W3CDTF">2014-07-15T13:05:11Z</dcterms:modified>
  <cp:category/>
  <cp:version/>
  <cp:contentType/>
  <cp:contentStatus/>
</cp:coreProperties>
</file>